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'Документ'!$4:$5</definedName>
  </definedNames>
  <calcPr fullCalcOnLoad="1"/>
</workbook>
</file>

<file path=xl/sharedStrings.xml><?xml version="1.0" encoding="utf-8"?>
<sst xmlns="http://schemas.openxmlformats.org/spreadsheetml/2006/main" count="74" uniqueCount="62">
  <si>
    <t>Исполнение бюджета по доходам</t>
  </si>
  <si>
    <t/>
  </si>
  <si>
    <t>Наименование показателя</t>
  </si>
  <si>
    <t>Исполнение с начала года</t>
  </si>
  <si>
    <t>Исполнение за отчетный период</t>
  </si>
  <si>
    <t>00010102000000000000</t>
  </si>
  <si>
    <t>00010302000000000000</t>
  </si>
  <si>
    <t>00010502000000000000</t>
  </si>
  <si>
    <t>00010503000000000000</t>
  </si>
  <si>
    <t>00010504000000000000</t>
  </si>
  <si>
    <t>00010601000000000000</t>
  </si>
  <si>
    <t>00010606000000000000</t>
  </si>
  <si>
    <t>00010800000000000000</t>
  </si>
  <si>
    <t>00010900000000000000</t>
  </si>
  <si>
    <t>00011105012000000000</t>
  </si>
  <si>
    <t>00011105034000000000</t>
  </si>
  <si>
    <t>00011107000000000000</t>
  </si>
  <si>
    <t>00011109000000000000</t>
  </si>
  <si>
    <t>00011201000000000000</t>
  </si>
  <si>
    <t>00011300000000000000</t>
  </si>
  <si>
    <t>00011402000000000000</t>
  </si>
  <si>
    <t>00011406000000000000</t>
  </si>
  <si>
    <t>00011600000000000000</t>
  </si>
  <si>
    <t>00011700000000000000</t>
  </si>
  <si>
    <t>00020000000000000000</t>
  </si>
  <si>
    <t xml:space="preserve">      БЕЗВОЗМЕЗДНЫЕ ПОСТУПЛЕНИЯ</t>
  </si>
  <si>
    <t>00020215000000000000</t>
  </si>
  <si>
    <t>00020249000000000000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</si>
  <si>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</si>
  <si>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</si>
  <si>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</si>
  <si>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за 2018 год</t>
  </si>
  <si>
    <t>НАЛОГОВЫЕ ДОХОДЫ</t>
  </si>
  <si>
    <t xml:space="preserve">Уточненный план </t>
  </si>
  <si>
    <t>Отклонения</t>
  </si>
  <si>
    <t>% исполнения</t>
  </si>
  <si>
    <t>Единица измерения: тыс. руб.</t>
  </si>
  <si>
    <t>НЕНАЛОГОВЫЕ ДОХОДЫ</t>
  </si>
  <si>
    <t>СУБСИДИИ</t>
  </si>
  <si>
    <t>ДОТАЦИИ</t>
  </si>
  <si>
    <t>СУБВЕНЦИИ</t>
  </si>
  <si>
    <t>ПРОЧИЕ МБТ</t>
  </si>
  <si>
    <t>Аренда земельных участков</t>
  </si>
  <si>
    <t>Аренда имущества</t>
  </si>
  <si>
    <t>Прибыль МУПов</t>
  </si>
  <si>
    <t>Найм муниципальных жилых помещений</t>
  </si>
  <si>
    <t>Плата за негативное воздействие на окружающую среду</t>
  </si>
  <si>
    <t>Продажи земельных участков</t>
  </si>
  <si>
    <t xml:space="preserve"> Штрафы</t>
  </si>
  <si>
    <t>Продажи имущества и квартир</t>
  </si>
  <si>
    <t>ПРОЧИЕ НЕНАЛОГОВЫЕ ДОХОДЫ</t>
  </si>
  <si>
    <t>Платные услуги и компенсации затрат государства</t>
  </si>
  <si>
    <t>ИТОГО ДОХОДЫ:</t>
  </si>
  <si>
    <t>Налог на доходы физических лиц</t>
  </si>
  <si>
    <t xml:space="preserve">Акцизы </t>
  </si>
  <si>
    <t>ЕНВД</t>
  </si>
  <si>
    <t>ЕСХН</t>
  </si>
  <si>
    <t>ПАТЕНТНАЯ СИСТЕМА НАЛОГООБЛОЖЕНИЯ</t>
  </si>
  <si>
    <t>Налог на имущество физических лиц</t>
  </si>
  <si>
    <t>Земельный налог</t>
  </si>
  <si>
    <t>ГОСУДАРСТВЕННАЯ ПОШЛИНА</t>
  </si>
  <si>
    <t>ОТМЕНЕННЫЕ НАЛОГИ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</si>
</sst>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8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Cyr"/>
      <family val="0"/>
    </font>
    <font>
      <sz val="12"/>
      <color rgb="FF000000"/>
      <name val="Arial Cyr"/>
      <family val="2"/>
    </font>
    <font>
      <b/>
      <sz val="18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rgb="FF000000"/>
      </left>
      <right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center" vertical="top" shrinkToFit="1"/>
      <protection/>
    </xf>
    <xf numFmtId="0" fontId="32" fillId="0" borderId="0">
      <alignment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top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1" fontId="33" fillId="0" borderId="1">
      <alignment horizontal="left" vertical="top" shrinkToFit="1"/>
      <protection/>
    </xf>
    <xf numFmtId="1" fontId="33" fillId="0" borderId="2">
      <alignment horizontal="left" vertical="top" shrinkToFit="1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horizontal="left" wrapText="1"/>
      <protection/>
    </xf>
    <xf numFmtId="0" fontId="32" fillId="0" borderId="3">
      <alignment horizontal="center" vertical="center" wrapText="1"/>
      <protection/>
    </xf>
    <xf numFmtId="10" fontId="32" fillId="0" borderId="1">
      <alignment horizontal="center" vertical="top" shrinkToFit="1"/>
      <protection/>
    </xf>
    <xf numFmtId="10" fontId="33" fillId="21" borderId="1">
      <alignment horizontal="center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20" borderId="0">
      <alignment horizontal="left"/>
      <protection/>
    </xf>
    <xf numFmtId="0" fontId="32" fillId="0" borderId="1">
      <alignment horizontal="left" vertical="top" wrapText="1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center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4" applyNumberFormat="0" applyAlignment="0" applyProtection="0"/>
    <xf numFmtId="0" fontId="36" fillId="30" borderId="5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10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1" applyNumberFormat="1" applyProtection="1">
      <alignment/>
      <protection/>
    </xf>
    <xf numFmtId="0" fontId="52" fillId="0" borderId="13" xfId="54" applyNumberFormat="1" applyFont="1" applyBorder="1" applyProtection="1">
      <alignment horizontal="center" vertical="center" wrapText="1"/>
      <protection/>
    </xf>
    <xf numFmtId="0" fontId="52" fillId="0" borderId="14" xfId="47" applyNumberFormat="1" applyFont="1" applyBorder="1" applyProtection="1">
      <alignment horizontal="center" vertical="center" wrapText="1"/>
      <protection/>
    </xf>
    <xf numFmtId="4" fontId="34" fillId="0" borderId="15" xfId="62" applyNumberFormat="1" applyFont="1" applyFill="1" applyBorder="1" applyProtection="1">
      <alignment horizontal="right" vertical="top" shrinkToFit="1"/>
      <protection/>
    </xf>
    <xf numFmtId="4" fontId="53" fillId="0" borderId="15" xfId="62" applyNumberFormat="1" applyFont="1" applyFill="1" applyBorder="1" applyAlignment="1" applyProtection="1">
      <alignment horizontal="center" vertical="center" shrinkToFit="1"/>
      <protection/>
    </xf>
    <xf numFmtId="10" fontId="53" fillId="0" borderId="15" xfId="63" applyNumberFormat="1" applyFont="1" applyFill="1" applyBorder="1" applyAlignment="1" applyProtection="1">
      <alignment horizontal="center" vertical="center" shrinkToFit="1"/>
      <protection/>
    </xf>
    <xf numFmtId="4" fontId="34" fillId="0" borderId="1" xfId="62" applyNumberFormat="1" applyFont="1" applyFill="1" applyProtection="1">
      <alignment horizontal="right" vertical="top" shrinkToFit="1"/>
      <protection/>
    </xf>
    <xf numFmtId="4" fontId="53" fillId="0" borderId="1" xfId="62" applyNumberFormat="1" applyFont="1" applyFill="1" applyAlignment="1" applyProtection="1">
      <alignment horizontal="center" vertical="center" shrinkToFit="1"/>
      <protection/>
    </xf>
    <xf numFmtId="10" fontId="53" fillId="0" borderId="1" xfId="63" applyNumberFormat="1" applyFont="1" applyFill="1" applyAlignment="1" applyProtection="1">
      <alignment horizontal="center" vertical="center" shrinkToFit="1"/>
      <protection/>
    </xf>
    <xf numFmtId="4" fontId="33" fillId="0" borderId="1" xfId="62" applyNumberFormat="1" applyFill="1" applyProtection="1">
      <alignment horizontal="right" vertical="top" shrinkToFit="1"/>
      <protection/>
    </xf>
    <xf numFmtId="4" fontId="53" fillId="0" borderId="1" xfId="62" applyNumberFormat="1" applyFont="1" applyFill="1" applyAlignment="1" applyProtection="1">
      <alignment horizontal="center" vertical="center" shrinkToFit="1"/>
      <protection/>
    </xf>
    <xf numFmtId="10" fontId="53" fillId="0" borderId="1" xfId="63" applyNumberFormat="1" applyFont="1" applyFill="1" applyAlignment="1" applyProtection="1">
      <alignment horizontal="center" vertical="center" shrinkToFit="1"/>
      <protection/>
    </xf>
    <xf numFmtId="4" fontId="33" fillId="0" borderId="16" xfId="62" applyNumberFormat="1" applyFill="1" applyBorder="1" applyProtection="1">
      <alignment horizontal="right" vertical="top" shrinkToFit="1"/>
      <protection/>
    </xf>
    <xf numFmtId="4" fontId="53" fillId="0" borderId="16" xfId="62" applyNumberFormat="1" applyFont="1" applyFill="1" applyBorder="1" applyAlignment="1" applyProtection="1">
      <alignment horizontal="center" vertical="center" shrinkToFit="1"/>
      <protection/>
    </xf>
    <xf numFmtId="10" fontId="53" fillId="0" borderId="16" xfId="63" applyNumberFormat="1" applyFont="1" applyFill="1" applyBorder="1" applyAlignment="1" applyProtection="1">
      <alignment horizontal="center" vertical="center" shrinkToFit="1"/>
      <protection/>
    </xf>
    <xf numFmtId="0" fontId="32" fillId="0" borderId="17" xfId="39" applyFill="1" applyBorder="1">
      <alignment horizontal="center" vertical="center" wrapText="1"/>
      <protection/>
    </xf>
    <xf numFmtId="0" fontId="32" fillId="0" borderId="0" xfId="41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32" fillId="0" borderId="1" xfId="40" applyNumberFormat="1" applyFill="1" applyProtection="1">
      <alignment horizontal="center" vertical="top" shrinkToFit="1"/>
      <protection/>
    </xf>
    <xf numFmtId="1" fontId="52" fillId="0" borderId="17" xfId="40" applyNumberFormat="1" applyFont="1" applyFill="1" applyBorder="1" applyAlignment="1" applyProtection="1">
      <alignment horizontal="center" vertical="center" shrinkToFit="1"/>
      <protection/>
    </xf>
    <xf numFmtId="0" fontId="52" fillId="0" borderId="0" xfId="41" applyNumberFormat="1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 locked="0"/>
    </xf>
    <xf numFmtId="1" fontId="33" fillId="0" borderId="17" xfId="49" applyNumberFormat="1" applyFill="1" applyBorder="1" applyProtection="1">
      <alignment horizontal="left" vertical="top" shrinkToFit="1"/>
      <protection/>
    </xf>
    <xf numFmtId="0" fontId="32" fillId="0" borderId="0" xfId="53" applyNumberFormat="1" applyFill="1" applyProtection="1">
      <alignment horizontal="left" wrapText="1"/>
      <protection/>
    </xf>
    <xf numFmtId="0" fontId="32" fillId="0" borderId="0" xfId="53" applyFill="1">
      <alignment horizontal="left" wrapText="1"/>
      <protection/>
    </xf>
    <xf numFmtId="0" fontId="52" fillId="8" borderId="18" xfId="42" applyFont="1" applyFill="1" applyBorder="1">
      <alignment horizontal="center" vertical="center" wrapText="1"/>
      <protection/>
    </xf>
    <xf numFmtId="0" fontId="52" fillId="8" borderId="19" xfId="47" applyFont="1" applyFill="1" applyBorder="1">
      <alignment horizontal="center" vertical="center" wrapText="1"/>
      <protection/>
    </xf>
    <xf numFmtId="4" fontId="52" fillId="8" borderId="19" xfId="47" applyNumberFormat="1" applyFont="1" applyFill="1" applyBorder="1">
      <alignment horizontal="center" vertical="center" wrapText="1"/>
      <protection/>
    </xf>
    <xf numFmtId="4" fontId="52" fillId="8" borderId="20" xfId="47" applyNumberFormat="1" applyFont="1" applyFill="1" applyBorder="1">
      <alignment horizontal="center" vertical="center" wrapText="1"/>
      <protection/>
    </xf>
    <xf numFmtId="0" fontId="52" fillId="8" borderId="18" xfId="61" applyNumberFormat="1" applyFont="1" applyFill="1" applyBorder="1" applyAlignment="1" applyProtection="1">
      <alignment horizontal="center" vertical="center" wrapText="1"/>
      <protection/>
    </xf>
    <xf numFmtId="4" fontId="52" fillId="8" borderId="19" xfId="62" applyNumberFormat="1" applyFont="1" applyFill="1" applyBorder="1" applyAlignment="1" applyProtection="1">
      <alignment horizontal="center" vertical="center" shrinkToFit="1"/>
      <protection/>
    </xf>
    <xf numFmtId="10" fontId="52" fillId="8" borderId="20" xfId="63" applyNumberFormat="1" applyFont="1" applyFill="1" applyBorder="1" applyAlignment="1" applyProtection="1">
      <alignment horizontal="center" vertical="center" shrinkToFit="1"/>
      <protection/>
    </xf>
    <xf numFmtId="1" fontId="52" fillId="8" borderId="18" xfId="49" applyFont="1" applyFill="1" applyBorder="1" applyAlignment="1">
      <alignment horizontal="center" vertical="center" shrinkToFit="1"/>
      <protection/>
    </xf>
    <xf numFmtId="4" fontId="52" fillId="8" borderId="19" xfId="52" applyNumberFormat="1" applyFont="1" applyFill="1" applyBorder="1" applyAlignment="1" applyProtection="1">
      <alignment horizontal="center" vertical="center" shrinkToFit="1"/>
      <protection/>
    </xf>
    <xf numFmtId="10" fontId="52" fillId="8" borderId="20" xfId="56" applyNumberFormat="1" applyFont="1" applyFill="1" applyBorder="1" applyAlignment="1" applyProtection="1">
      <alignment horizontal="center" vertical="center" shrinkToFit="1"/>
      <protection/>
    </xf>
    <xf numFmtId="0" fontId="52" fillId="0" borderId="21" xfId="47" applyNumberFormat="1" applyFont="1" applyBorder="1" applyProtection="1">
      <alignment horizontal="center" vertical="center" wrapText="1"/>
      <protection/>
    </xf>
    <xf numFmtId="0" fontId="52" fillId="0" borderId="14" xfId="47" applyFont="1" applyBorder="1">
      <alignment horizontal="center" vertical="center" wrapText="1"/>
      <protection/>
    </xf>
    <xf numFmtId="0" fontId="52" fillId="0" borderId="22" xfId="48" applyNumberFormat="1" applyFont="1" applyBorder="1" applyAlignment="1" applyProtection="1">
      <alignment horizontal="center" vertical="center" wrapText="1"/>
      <protection/>
    </xf>
    <xf numFmtId="0" fontId="52" fillId="0" borderId="23" xfId="48" applyNumberFormat="1" applyFont="1" applyBorder="1" applyAlignment="1" applyProtection="1">
      <alignment horizontal="center" vertical="center" wrapText="1"/>
      <protection/>
    </xf>
    <xf numFmtId="0" fontId="52" fillId="0" borderId="24" xfId="48" applyNumberFormat="1" applyFont="1" applyBorder="1" applyAlignment="1" applyProtection="1">
      <alignment horizontal="center" vertical="center" wrapText="1"/>
      <protection/>
    </xf>
    <xf numFmtId="0" fontId="52" fillId="0" borderId="25" xfId="48" applyNumberFormat="1" applyFont="1" applyBorder="1" applyAlignment="1" applyProtection="1">
      <alignment horizontal="center" vertical="center" wrapText="1"/>
      <protection/>
    </xf>
    <xf numFmtId="0" fontId="52" fillId="0" borderId="26" xfId="48" applyNumberFormat="1" applyFont="1" applyBorder="1" applyAlignment="1" applyProtection="1">
      <alignment horizontal="center" vertical="center" wrapText="1"/>
      <protection/>
    </xf>
    <xf numFmtId="0" fontId="52" fillId="0" borderId="27" xfId="48" applyNumberFormat="1" applyFont="1" applyBorder="1" applyAlignment="1" applyProtection="1">
      <alignment horizontal="center" vertical="center" wrapText="1"/>
      <protection/>
    </xf>
    <xf numFmtId="0" fontId="52" fillId="0" borderId="28" xfId="48" applyNumberFormat="1" applyFont="1" applyBorder="1" applyAlignment="1" applyProtection="1">
      <alignment horizontal="center" vertical="center" wrapText="1"/>
      <protection/>
    </xf>
    <xf numFmtId="0" fontId="52" fillId="0" borderId="29" xfId="48" applyNumberFormat="1" applyFont="1" applyBorder="1" applyAlignment="1" applyProtection="1">
      <alignment horizontal="center" vertical="center" wrapText="1"/>
      <protection/>
    </xf>
    <xf numFmtId="0" fontId="52" fillId="0" borderId="30" xfId="47" applyNumberFormat="1" applyFont="1" applyBorder="1" applyAlignment="1" applyProtection="1">
      <alignment horizontal="center" vertical="center" wrapText="1"/>
      <protection/>
    </xf>
    <xf numFmtId="0" fontId="52" fillId="0" borderId="31" xfId="47" applyNumberFormat="1" applyFont="1" applyBorder="1" applyAlignment="1" applyProtection="1">
      <alignment horizontal="center" vertical="center" wrapText="1"/>
      <protection/>
    </xf>
    <xf numFmtId="0" fontId="32" fillId="0" borderId="17" xfId="39" applyNumberFormat="1" applyBorder="1" applyProtection="1">
      <alignment horizontal="center" vertical="center" wrapText="1"/>
      <protection/>
    </xf>
    <xf numFmtId="0" fontId="32" fillId="0" borderId="17" xfId="39" applyBorder="1">
      <alignment horizontal="center" vertical="center" wrapText="1"/>
      <protection/>
    </xf>
    <xf numFmtId="0" fontId="52" fillId="0" borderId="32" xfId="42" applyNumberFormat="1" applyFont="1" applyBorder="1" applyProtection="1">
      <alignment horizontal="center" vertical="center" wrapText="1"/>
      <protection/>
    </xf>
    <xf numFmtId="0" fontId="52" fillId="0" borderId="33" xfId="42" applyFont="1" applyBorder="1">
      <alignment horizontal="center" vertical="center" wrapText="1"/>
      <protection/>
    </xf>
    <xf numFmtId="0" fontId="54" fillId="0" borderId="0" xfId="57" applyNumberFormat="1" applyFont="1" applyProtection="1">
      <alignment horizontal="center" wrapText="1"/>
      <protection/>
    </xf>
    <xf numFmtId="0" fontId="54" fillId="0" borderId="0" xfId="57" applyFont="1">
      <alignment horizontal="center" wrapText="1"/>
      <protection/>
    </xf>
    <xf numFmtId="0" fontId="54" fillId="0" borderId="0" xfId="58" applyNumberFormat="1" applyFont="1" applyProtection="1">
      <alignment horizontal="center"/>
      <protection/>
    </xf>
    <xf numFmtId="0" fontId="54" fillId="0" borderId="0" xfId="58" applyFont="1">
      <alignment horizontal="center"/>
      <protection/>
    </xf>
    <xf numFmtId="0" fontId="32" fillId="0" borderId="0" xfId="59" applyNumberFormat="1" applyProtection="1">
      <alignment horizontal="right"/>
      <protection/>
    </xf>
    <xf numFmtId="0" fontId="32" fillId="0" borderId="0" xfId="59">
      <alignment horizontal="right"/>
      <protection/>
    </xf>
    <xf numFmtId="0" fontId="52" fillId="0" borderId="21" xfId="48" applyNumberFormat="1" applyFont="1" applyBorder="1" applyProtection="1">
      <alignment horizontal="center" vertical="center" wrapText="1"/>
      <protection/>
    </xf>
    <xf numFmtId="0" fontId="52" fillId="0" borderId="21" xfId="48" applyFont="1" applyBorder="1">
      <alignment horizontal="center" vertical="center" wrapText="1"/>
      <protection/>
    </xf>
    <xf numFmtId="0" fontId="53" fillId="0" borderId="15" xfId="61" applyNumberFormat="1" applyFont="1" applyFill="1" applyBorder="1" applyAlignment="1" applyProtection="1">
      <alignment horizontal="left" vertical="center" wrapText="1"/>
      <protection/>
    </xf>
    <xf numFmtId="0" fontId="53" fillId="0" borderId="1" xfId="61" applyNumberFormat="1" applyFont="1" applyFill="1" applyAlignment="1" applyProtection="1">
      <alignment horizontal="left" vertical="center" wrapText="1"/>
      <protection/>
    </xf>
    <xf numFmtId="0" fontId="32" fillId="0" borderId="1" xfId="61" applyNumberFormat="1" applyFill="1" applyAlignment="1" applyProtection="1">
      <alignment horizontal="left" vertical="center" wrapText="1"/>
      <protection/>
    </xf>
    <xf numFmtId="0" fontId="32" fillId="0" borderId="16" xfId="61" applyNumberFormat="1" applyFill="1" applyBorder="1" applyAlignment="1" applyProtection="1">
      <alignment horizontal="left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tabSelected="1" zoomScaleSheetLayoutView="100" workbookViewId="0" topLeftCell="B1">
      <selection activeCell="P30" sqref="P30"/>
    </sheetView>
  </sheetViews>
  <sheetFormatPr defaultColWidth="9.140625" defaultRowHeight="15" outlineLevelRow="3"/>
  <cols>
    <col min="1" max="1" width="9.140625" style="1" hidden="1" customWidth="1"/>
    <col min="2" max="2" width="47.7109375" style="1" customWidth="1"/>
    <col min="3" max="3" width="9.140625" style="1" hidden="1" customWidth="1"/>
    <col min="4" max="4" width="20.421875" style="1" customWidth="1"/>
    <col min="5" max="15" width="9.140625" style="1" hidden="1" customWidth="1"/>
    <col min="16" max="16" width="22.00390625" style="1" customWidth="1"/>
    <col min="17" max="17" width="9.140625" style="1" hidden="1" customWidth="1"/>
    <col min="18" max="18" width="19.28125" style="1" customWidth="1"/>
    <col min="19" max="19" width="18.421875" style="1" customWidth="1"/>
    <col min="20" max="20" width="9.140625" style="1" customWidth="1"/>
    <col min="21" max="16384" width="9.140625" style="1" customWidth="1"/>
  </cols>
  <sheetData>
    <row r="1" spans="1:20" ht="30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"/>
    </row>
    <row r="2" spans="1:20" ht="20.25" customHeigh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2.75" customHeight="1" thickBot="1">
      <c r="A3" s="57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"/>
    </row>
    <row r="4" spans="1:20" ht="30" customHeight="1">
      <c r="A4" s="49" t="s">
        <v>1</v>
      </c>
      <c r="B4" s="51" t="s">
        <v>2</v>
      </c>
      <c r="C4" s="37" t="s">
        <v>1</v>
      </c>
      <c r="D4" s="37" t="s">
        <v>33</v>
      </c>
      <c r="E4" s="37" t="s">
        <v>1</v>
      </c>
      <c r="F4" s="37" t="s">
        <v>1</v>
      </c>
      <c r="G4" s="37" t="s">
        <v>1</v>
      </c>
      <c r="H4" s="37" t="s">
        <v>1</v>
      </c>
      <c r="I4" s="37" t="s">
        <v>1</v>
      </c>
      <c r="J4" s="37" t="s">
        <v>1</v>
      </c>
      <c r="K4" s="59" t="s">
        <v>3</v>
      </c>
      <c r="L4" s="60"/>
      <c r="M4" s="60"/>
      <c r="N4" s="39" t="s">
        <v>4</v>
      </c>
      <c r="O4" s="40"/>
      <c r="P4" s="41"/>
      <c r="Q4" s="3" t="s">
        <v>1</v>
      </c>
      <c r="R4" s="45" t="s">
        <v>34</v>
      </c>
      <c r="S4" s="47" t="s">
        <v>35</v>
      </c>
      <c r="T4" s="2"/>
    </row>
    <row r="5" spans="1:20" ht="32.25" customHeight="1" thickBot="1">
      <c r="A5" s="50"/>
      <c r="B5" s="52"/>
      <c r="C5" s="38"/>
      <c r="D5" s="38"/>
      <c r="E5" s="38"/>
      <c r="F5" s="38"/>
      <c r="G5" s="38"/>
      <c r="H5" s="38"/>
      <c r="I5" s="38"/>
      <c r="J5" s="38"/>
      <c r="K5" s="4" t="s">
        <v>1</v>
      </c>
      <c r="L5" s="4" t="s">
        <v>1</v>
      </c>
      <c r="M5" s="4" t="s">
        <v>1</v>
      </c>
      <c r="N5" s="42"/>
      <c r="O5" s="43"/>
      <c r="P5" s="44"/>
      <c r="Q5" s="4"/>
      <c r="R5" s="46"/>
      <c r="S5" s="48"/>
      <c r="T5" s="2"/>
    </row>
    <row r="6" spans="1:20" s="19" customFormat="1" ht="34.5" customHeight="1" thickBot="1">
      <c r="A6" s="17"/>
      <c r="B6" s="27" t="s">
        <v>32</v>
      </c>
      <c r="C6" s="28"/>
      <c r="D6" s="29">
        <f>D7+D8+D9+D10+D11+D12+D13+D14+D15</f>
        <v>301795.5</v>
      </c>
      <c r="E6" s="29">
        <f aca="true" t="shared" si="0" ref="E6:S6">E7+E8+E9+E10+E11+E12+E13+E14+E15</f>
        <v>301795486.94</v>
      </c>
      <c r="F6" s="29">
        <f t="shared" si="0"/>
        <v>301795486.94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304212770.6999999</v>
      </c>
      <c r="M6" s="29">
        <f t="shared" si="0"/>
        <v>304212770.6999999</v>
      </c>
      <c r="N6" s="29">
        <f t="shared" si="0"/>
        <v>0</v>
      </c>
      <c r="O6" s="29">
        <f t="shared" si="0"/>
        <v>304212770.6999999</v>
      </c>
      <c r="P6" s="29">
        <f t="shared" si="0"/>
        <v>304212.7</v>
      </c>
      <c r="Q6" s="29">
        <f t="shared" si="0"/>
        <v>304212770.6999999</v>
      </c>
      <c r="R6" s="29">
        <f t="shared" si="0"/>
        <v>2417.1999999999966</v>
      </c>
      <c r="S6" s="30">
        <f t="shared" si="0"/>
        <v>9.150515802920152</v>
      </c>
      <c r="T6" s="18"/>
    </row>
    <row r="7" spans="1:20" s="19" customFormat="1" ht="33" customHeight="1" outlineLevel="2">
      <c r="A7" s="20" t="s">
        <v>5</v>
      </c>
      <c r="B7" s="61" t="s">
        <v>53</v>
      </c>
      <c r="C7" s="5">
        <v>-6452970.6</v>
      </c>
      <c r="D7" s="6">
        <v>146786.3</v>
      </c>
      <c r="E7" s="6">
        <v>146786329.4</v>
      </c>
      <c r="F7" s="6">
        <v>146786329.4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147175808.92</v>
      </c>
      <c r="M7" s="6">
        <v>147175808.92</v>
      </c>
      <c r="N7" s="6">
        <v>0</v>
      </c>
      <c r="O7" s="6">
        <v>147175808.92</v>
      </c>
      <c r="P7" s="6">
        <v>147175.8</v>
      </c>
      <c r="Q7" s="6">
        <v>147175808.92</v>
      </c>
      <c r="R7" s="6">
        <f>P7-D7</f>
        <v>389.5</v>
      </c>
      <c r="S7" s="7">
        <v>1.002653377338285</v>
      </c>
      <c r="T7" s="18"/>
    </row>
    <row r="8" spans="1:20" s="19" customFormat="1" ht="28.5" customHeight="1" outlineLevel="2">
      <c r="A8" s="20" t="s">
        <v>6</v>
      </c>
      <c r="B8" s="62" t="s">
        <v>54</v>
      </c>
      <c r="C8" s="8">
        <v>1004400</v>
      </c>
      <c r="D8" s="9">
        <v>6643.2</v>
      </c>
      <c r="E8" s="9">
        <v>6643200</v>
      </c>
      <c r="F8" s="9">
        <v>6643200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6725729.78</v>
      </c>
      <c r="M8" s="9">
        <v>6725729.78</v>
      </c>
      <c r="N8" s="9">
        <v>0</v>
      </c>
      <c r="O8" s="9">
        <v>6725729.78</v>
      </c>
      <c r="P8" s="9">
        <v>6725.7</v>
      </c>
      <c r="Q8" s="9">
        <v>6725729.78</v>
      </c>
      <c r="R8" s="9">
        <f aca="true" t="shared" si="1" ref="R8:R15">P8-D8</f>
        <v>82.5</v>
      </c>
      <c r="S8" s="10">
        <v>1.0124231966522157</v>
      </c>
      <c r="T8" s="18"/>
    </row>
    <row r="9" spans="1:20" s="19" customFormat="1" ht="36" customHeight="1" outlineLevel="2">
      <c r="A9" s="20" t="s">
        <v>7</v>
      </c>
      <c r="B9" s="62" t="s">
        <v>55</v>
      </c>
      <c r="C9" s="8">
        <v>-19628942.46</v>
      </c>
      <c r="D9" s="9">
        <v>35071.1</v>
      </c>
      <c r="E9" s="9">
        <v>35071057.54</v>
      </c>
      <c r="F9" s="9">
        <v>35071057.54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34488561.26</v>
      </c>
      <c r="M9" s="9">
        <v>34488561.26</v>
      </c>
      <c r="N9" s="9">
        <v>0</v>
      </c>
      <c r="O9" s="9">
        <v>34488561.26</v>
      </c>
      <c r="P9" s="9">
        <v>34488.5</v>
      </c>
      <c r="Q9" s="9">
        <v>34488561.26</v>
      </c>
      <c r="R9" s="9">
        <f t="shared" si="1"/>
        <v>-582.5999999999985</v>
      </c>
      <c r="S9" s="10">
        <v>0.9833909690537379</v>
      </c>
      <c r="T9" s="18"/>
    </row>
    <row r="10" spans="1:20" s="19" customFormat="1" ht="31.5" customHeight="1" outlineLevel="2">
      <c r="A10" s="20" t="s">
        <v>8</v>
      </c>
      <c r="B10" s="62" t="s">
        <v>56</v>
      </c>
      <c r="C10" s="8">
        <v>14000</v>
      </c>
      <c r="D10" s="9">
        <v>18.3</v>
      </c>
      <c r="E10" s="9">
        <v>18300</v>
      </c>
      <c r="F10" s="9">
        <v>18300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19057.14</v>
      </c>
      <c r="M10" s="9">
        <v>19057.14</v>
      </c>
      <c r="N10" s="9">
        <v>0</v>
      </c>
      <c r="O10" s="9">
        <v>19057.14</v>
      </c>
      <c r="P10" s="9">
        <v>19</v>
      </c>
      <c r="Q10" s="9">
        <v>19057.14</v>
      </c>
      <c r="R10" s="9">
        <f t="shared" si="1"/>
        <v>0.6999999999999993</v>
      </c>
      <c r="S10" s="10">
        <v>1.0413737704918034</v>
      </c>
      <c r="T10" s="18"/>
    </row>
    <row r="11" spans="1:20" s="19" customFormat="1" ht="30" outlineLevel="2">
      <c r="A11" s="20" t="s">
        <v>9</v>
      </c>
      <c r="B11" s="62" t="s">
        <v>57</v>
      </c>
      <c r="C11" s="8">
        <v>0</v>
      </c>
      <c r="D11" s="9">
        <v>8800</v>
      </c>
      <c r="E11" s="9">
        <v>8800000</v>
      </c>
      <c r="F11" s="9">
        <v>8800000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9120619.22</v>
      </c>
      <c r="M11" s="9">
        <v>9120619.22</v>
      </c>
      <c r="N11" s="9">
        <v>0</v>
      </c>
      <c r="O11" s="9">
        <v>9120619.22</v>
      </c>
      <c r="P11" s="9">
        <v>9120.6</v>
      </c>
      <c r="Q11" s="9">
        <v>9120619.22</v>
      </c>
      <c r="R11" s="9">
        <f t="shared" si="1"/>
        <v>320.60000000000036</v>
      </c>
      <c r="S11" s="10">
        <v>1.0364340022727272</v>
      </c>
      <c r="T11" s="18"/>
    </row>
    <row r="12" spans="1:20" s="19" customFormat="1" ht="25.5" customHeight="1" outlineLevel="2">
      <c r="A12" s="20" t="s">
        <v>10</v>
      </c>
      <c r="B12" s="62" t="s">
        <v>58</v>
      </c>
      <c r="C12" s="8">
        <v>-6100000</v>
      </c>
      <c r="D12" s="9">
        <v>13404.3</v>
      </c>
      <c r="E12" s="9">
        <v>13404300</v>
      </c>
      <c r="F12" s="9">
        <v>13404300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13672261.04</v>
      </c>
      <c r="M12" s="9">
        <v>13672261.04</v>
      </c>
      <c r="N12" s="9">
        <v>0</v>
      </c>
      <c r="O12" s="9">
        <v>13672261.04</v>
      </c>
      <c r="P12" s="9">
        <v>13672.3</v>
      </c>
      <c r="Q12" s="9">
        <v>13672261.04</v>
      </c>
      <c r="R12" s="9">
        <f t="shared" si="1"/>
        <v>268</v>
      </c>
      <c r="S12" s="10">
        <v>1.0199906776183763</v>
      </c>
      <c r="T12" s="18"/>
    </row>
    <row r="13" spans="1:20" s="19" customFormat="1" ht="27" customHeight="1" outlineLevel="2">
      <c r="A13" s="20" t="s">
        <v>11</v>
      </c>
      <c r="B13" s="62" t="s">
        <v>59</v>
      </c>
      <c r="C13" s="8">
        <v>-14500000</v>
      </c>
      <c r="D13" s="9">
        <v>82750.3</v>
      </c>
      <c r="E13" s="9">
        <v>82750300</v>
      </c>
      <c r="F13" s="9">
        <v>82750300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84608667.72</v>
      </c>
      <c r="M13" s="9">
        <v>84608667.72</v>
      </c>
      <c r="N13" s="9">
        <v>0</v>
      </c>
      <c r="O13" s="9">
        <v>84608667.72</v>
      </c>
      <c r="P13" s="9">
        <v>84608.7</v>
      </c>
      <c r="Q13" s="9">
        <v>84608667.72</v>
      </c>
      <c r="R13" s="9">
        <f t="shared" si="1"/>
        <v>1858.3999999999942</v>
      </c>
      <c r="S13" s="10">
        <v>1.022457534534618</v>
      </c>
      <c r="T13" s="18"/>
    </row>
    <row r="14" spans="1:20" s="19" customFormat="1" ht="22.5" customHeight="1" outlineLevel="1">
      <c r="A14" s="20" t="s">
        <v>12</v>
      </c>
      <c r="B14" s="62" t="s">
        <v>60</v>
      </c>
      <c r="C14" s="8">
        <v>2145000</v>
      </c>
      <c r="D14" s="9">
        <v>8305</v>
      </c>
      <c r="E14" s="9">
        <v>8305000</v>
      </c>
      <c r="F14" s="9">
        <v>8305000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8384688.27</v>
      </c>
      <c r="M14" s="9">
        <v>8384688.27</v>
      </c>
      <c r="N14" s="9">
        <v>0</v>
      </c>
      <c r="O14" s="9">
        <v>8384688.27</v>
      </c>
      <c r="P14" s="9">
        <v>8384.7</v>
      </c>
      <c r="Q14" s="9">
        <v>8384688.27</v>
      </c>
      <c r="R14" s="9">
        <f t="shared" si="1"/>
        <v>79.70000000000073</v>
      </c>
      <c r="S14" s="10">
        <v>1.0095952161348585</v>
      </c>
      <c r="T14" s="18"/>
    </row>
    <row r="15" spans="1:20" s="19" customFormat="1" ht="30" customHeight="1" outlineLevel="1" thickBot="1">
      <c r="A15" s="20" t="s">
        <v>13</v>
      </c>
      <c r="B15" s="62" t="s">
        <v>61</v>
      </c>
      <c r="C15" s="8">
        <v>17000</v>
      </c>
      <c r="D15" s="9">
        <v>17</v>
      </c>
      <c r="E15" s="9">
        <v>17000</v>
      </c>
      <c r="F15" s="9">
        <v>17000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17377.35</v>
      </c>
      <c r="M15" s="9">
        <v>17377.35</v>
      </c>
      <c r="N15" s="9">
        <v>0</v>
      </c>
      <c r="O15" s="9">
        <v>17377.35</v>
      </c>
      <c r="P15" s="9">
        <v>17.4</v>
      </c>
      <c r="Q15" s="9">
        <v>17377.35</v>
      </c>
      <c r="R15" s="9">
        <f t="shared" si="1"/>
        <v>0.3999999999999986</v>
      </c>
      <c r="S15" s="10">
        <v>1.0221970588235294</v>
      </c>
      <c r="T15" s="18"/>
    </row>
    <row r="16" spans="1:20" s="19" customFormat="1" ht="30" customHeight="1" outlineLevel="1" thickBot="1">
      <c r="A16" s="20"/>
      <c r="B16" s="27" t="s">
        <v>37</v>
      </c>
      <c r="C16" s="28"/>
      <c r="D16" s="29">
        <f>D17+D18+D19+D20+D21+D22+D23+D24+D25+D26</f>
        <v>86465</v>
      </c>
      <c r="E16" s="29">
        <f aca="true" t="shared" si="2" ref="E16:P16">E17+E18+E19+E20+E21+E22+E23+E24+E25+E26</f>
        <v>86190751.34</v>
      </c>
      <c r="F16" s="29">
        <f t="shared" si="2"/>
        <v>86190751.34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410091.62</v>
      </c>
      <c r="L16" s="29">
        <f t="shared" si="2"/>
        <v>58009555.81</v>
      </c>
      <c r="M16" s="29">
        <f t="shared" si="2"/>
        <v>57599464.19</v>
      </c>
      <c r="N16" s="29">
        <f t="shared" si="2"/>
        <v>410091.62</v>
      </c>
      <c r="O16" s="29">
        <f t="shared" si="2"/>
        <v>58009555.81</v>
      </c>
      <c r="P16" s="29">
        <f t="shared" si="2"/>
        <v>57873.700000000004</v>
      </c>
      <c r="Q16" s="29">
        <f>Q17+Q18+Q19+Q20+Q21+Q22+Q23+Q24+Q25+Q26</f>
        <v>57599464.19</v>
      </c>
      <c r="R16" s="29">
        <f>R17+R18+R19+R20+R21+R22+R23+R24+R25+R26</f>
        <v>-28591.3</v>
      </c>
      <c r="S16" s="30">
        <f>P16/D16*100</f>
        <v>66.93309431561904</v>
      </c>
      <c r="T16" s="18"/>
    </row>
    <row r="17" spans="1:20" s="19" customFormat="1" ht="26.25" customHeight="1" outlineLevel="3">
      <c r="A17" s="20" t="s">
        <v>14</v>
      </c>
      <c r="B17" s="63" t="s">
        <v>42</v>
      </c>
      <c r="C17" s="11">
        <v>-2000000</v>
      </c>
      <c r="D17" s="12">
        <v>29650.8</v>
      </c>
      <c r="E17" s="12">
        <v>29650800</v>
      </c>
      <c r="F17" s="12">
        <v>29650800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24010701.13</v>
      </c>
      <c r="M17" s="12">
        <v>24010701.13</v>
      </c>
      <c r="N17" s="12">
        <v>0</v>
      </c>
      <c r="O17" s="12">
        <v>24010701.13</v>
      </c>
      <c r="P17" s="12">
        <v>24010.7</v>
      </c>
      <c r="Q17" s="12">
        <v>24010701.13</v>
      </c>
      <c r="R17" s="12">
        <f>P17-D17</f>
        <v>-5640.0999999999985</v>
      </c>
      <c r="S17" s="13">
        <v>0.8097825734887423</v>
      </c>
      <c r="T17" s="18"/>
    </row>
    <row r="18" spans="1:20" s="19" customFormat="1" ht="26.25" customHeight="1" outlineLevel="3">
      <c r="A18" s="20" t="s">
        <v>15</v>
      </c>
      <c r="B18" s="63" t="s">
        <v>43</v>
      </c>
      <c r="C18" s="11">
        <v>-1735000</v>
      </c>
      <c r="D18" s="12">
        <v>1515</v>
      </c>
      <c r="E18" s="12">
        <v>1515000</v>
      </c>
      <c r="F18" s="12">
        <v>1515000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1396926.63</v>
      </c>
      <c r="M18" s="12">
        <v>1396926.63</v>
      </c>
      <c r="N18" s="12">
        <v>0</v>
      </c>
      <c r="O18" s="12">
        <v>1396926.63</v>
      </c>
      <c r="P18" s="12">
        <v>1396.9</v>
      </c>
      <c r="Q18" s="12">
        <v>1396926.63</v>
      </c>
      <c r="R18" s="12">
        <f aca="true" t="shared" si="3" ref="R18:R26">P18-D18</f>
        <v>-118.09999999999991</v>
      </c>
      <c r="S18" s="13">
        <v>0.9220637821782178</v>
      </c>
      <c r="T18" s="18"/>
    </row>
    <row r="19" spans="1:20" s="19" customFormat="1" ht="30" customHeight="1" outlineLevel="2">
      <c r="A19" s="20" t="s">
        <v>16</v>
      </c>
      <c r="B19" s="63" t="s">
        <v>44</v>
      </c>
      <c r="C19" s="11">
        <v>387800</v>
      </c>
      <c r="D19" s="12">
        <v>3502.2</v>
      </c>
      <c r="E19" s="12">
        <v>3502200</v>
      </c>
      <c r="F19" s="12">
        <v>3502200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3502158.16</v>
      </c>
      <c r="M19" s="12">
        <v>3502158.16</v>
      </c>
      <c r="N19" s="12">
        <v>0</v>
      </c>
      <c r="O19" s="12">
        <v>3502158.16</v>
      </c>
      <c r="P19" s="12">
        <v>3502.2</v>
      </c>
      <c r="Q19" s="12">
        <v>3502158.16</v>
      </c>
      <c r="R19" s="12">
        <f t="shared" si="3"/>
        <v>0</v>
      </c>
      <c r="S19" s="13">
        <v>0.999988053223688</v>
      </c>
      <c r="T19" s="18"/>
    </row>
    <row r="20" spans="1:20" s="19" customFormat="1" ht="29.25" customHeight="1" outlineLevel="2">
      <c r="A20" s="20" t="s">
        <v>17</v>
      </c>
      <c r="B20" s="63" t="s">
        <v>45</v>
      </c>
      <c r="C20" s="11">
        <v>-2011500</v>
      </c>
      <c r="D20" s="12">
        <v>5008.6</v>
      </c>
      <c r="E20" s="12">
        <v>5008600</v>
      </c>
      <c r="F20" s="12">
        <v>5008600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4925179.14</v>
      </c>
      <c r="M20" s="12">
        <v>4925179.14</v>
      </c>
      <c r="N20" s="12">
        <v>0</v>
      </c>
      <c r="O20" s="12">
        <v>4925179.14</v>
      </c>
      <c r="P20" s="12">
        <v>4925.2</v>
      </c>
      <c r="Q20" s="12">
        <v>4925179.14</v>
      </c>
      <c r="R20" s="12">
        <f t="shared" si="3"/>
        <v>-83.40000000000055</v>
      </c>
      <c r="S20" s="13">
        <v>0.9833444755021363</v>
      </c>
      <c r="T20" s="18"/>
    </row>
    <row r="21" spans="1:20" s="19" customFormat="1" ht="36" customHeight="1" outlineLevel="2">
      <c r="A21" s="20" t="s">
        <v>18</v>
      </c>
      <c r="B21" s="63" t="s">
        <v>46</v>
      </c>
      <c r="C21" s="11">
        <v>-767000</v>
      </c>
      <c r="D21" s="12">
        <v>687.1</v>
      </c>
      <c r="E21" s="12">
        <v>687100</v>
      </c>
      <c r="F21" s="12">
        <v>687100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621554.86</v>
      </c>
      <c r="M21" s="12">
        <v>621554.86</v>
      </c>
      <c r="N21" s="12">
        <v>0</v>
      </c>
      <c r="O21" s="12">
        <v>621554.86</v>
      </c>
      <c r="P21" s="12">
        <v>621.5</v>
      </c>
      <c r="Q21" s="12">
        <v>621554.86</v>
      </c>
      <c r="R21" s="12">
        <f t="shared" si="3"/>
        <v>-65.60000000000002</v>
      </c>
      <c r="S21" s="13">
        <v>0.9046061126473585</v>
      </c>
      <c r="T21" s="18"/>
    </row>
    <row r="22" spans="1:20" s="19" customFormat="1" ht="33" customHeight="1" outlineLevel="1">
      <c r="A22" s="20" t="s">
        <v>19</v>
      </c>
      <c r="B22" s="63" t="s">
        <v>51</v>
      </c>
      <c r="C22" s="11">
        <v>687000</v>
      </c>
      <c r="D22" s="12">
        <v>2460</v>
      </c>
      <c r="E22" s="12">
        <v>2460000</v>
      </c>
      <c r="F22" s="12">
        <v>2460000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2805506.16</v>
      </c>
      <c r="M22" s="12">
        <v>2805506.16</v>
      </c>
      <c r="N22" s="12">
        <v>0</v>
      </c>
      <c r="O22" s="12">
        <v>2805506.16</v>
      </c>
      <c r="P22" s="12">
        <v>2805.5</v>
      </c>
      <c r="Q22" s="12">
        <v>2805506.16</v>
      </c>
      <c r="R22" s="12">
        <f t="shared" si="3"/>
        <v>345.5</v>
      </c>
      <c r="S22" s="13">
        <v>1.1404496585365853</v>
      </c>
      <c r="T22" s="18"/>
    </row>
    <row r="23" spans="1:20" s="19" customFormat="1" ht="30" customHeight="1" outlineLevel="2">
      <c r="A23" s="20" t="s">
        <v>20</v>
      </c>
      <c r="B23" s="63" t="s">
        <v>49</v>
      </c>
      <c r="C23" s="11">
        <v>-29920320</v>
      </c>
      <c r="D23" s="12">
        <f>26291.1+274.2</f>
        <v>26565.3</v>
      </c>
      <c r="E23" s="12">
        <v>26291080</v>
      </c>
      <c r="F23" s="12">
        <v>26291080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2764772.86</v>
      </c>
      <c r="M23" s="12">
        <v>2764772.86</v>
      </c>
      <c r="N23" s="12">
        <v>0</v>
      </c>
      <c r="O23" s="12">
        <v>2764772.86</v>
      </c>
      <c r="P23" s="12">
        <v>3039</v>
      </c>
      <c r="Q23" s="12">
        <v>2764772.86</v>
      </c>
      <c r="R23" s="12">
        <f t="shared" si="3"/>
        <v>-23526.3</v>
      </c>
      <c r="S23" s="13">
        <v>0.1051601098167135</v>
      </c>
      <c r="T23" s="18"/>
    </row>
    <row r="24" spans="1:20" s="19" customFormat="1" ht="33" customHeight="1" outlineLevel="2">
      <c r="A24" s="20" t="s">
        <v>21</v>
      </c>
      <c r="B24" s="63" t="s">
        <v>47</v>
      </c>
      <c r="C24" s="11">
        <v>735000</v>
      </c>
      <c r="D24" s="12">
        <v>5735</v>
      </c>
      <c r="E24" s="12">
        <v>5735000</v>
      </c>
      <c r="F24" s="12">
        <v>5735000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5732351.45</v>
      </c>
      <c r="M24" s="12">
        <v>5732351.45</v>
      </c>
      <c r="N24" s="12">
        <v>0</v>
      </c>
      <c r="O24" s="12">
        <v>5732351.45</v>
      </c>
      <c r="P24" s="12">
        <v>5732.4</v>
      </c>
      <c r="Q24" s="12">
        <v>5732351.45</v>
      </c>
      <c r="R24" s="12">
        <f t="shared" si="3"/>
        <v>-2.600000000000364</v>
      </c>
      <c r="S24" s="13">
        <v>0.9995381778552747</v>
      </c>
      <c r="T24" s="18"/>
    </row>
    <row r="25" spans="1:20" s="19" customFormat="1" ht="28.5" customHeight="1" outlineLevel="1">
      <c r="A25" s="20" t="s">
        <v>22</v>
      </c>
      <c r="B25" s="63" t="s">
        <v>48</v>
      </c>
      <c r="C25" s="11">
        <v>1809371.34</v>
      </c>
      <c r="D25" s="12">
        <v>5127.9</v>
      </c>
      <c r="E25" s="12">
        <v>5127871.34</v>
      </c>
      <c r="F25" s="12">
        <v>5127871.34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5407424.4</v>
      </c>
      <c r="M25" s="12">
        <v>5407424.4</v>
      </c>
      <c r="N25" s="12">
        <v>0</v>
      </c>
      <c r="O25" s="12">
        <v>5407424.4</v>
      </c>
      <c r="P25" s="12">
        <v>5407.4</v>
      </c>
      <c r="Q25" s="12">
        <v>5407424.4</v>
      </c>
      <c r="R25" s="12">
        <f t="shared" si="3"/>
        <v>279.5</v>
      </c>
      <c r="S25" s="13">
        <v>1.054516395101286</v>
      </c>
      <c r="T25" s="18"/>
    </row>
    <row r="26" spans="1:20" s="19" customFormat="1" ht="33" customHeight="1" outlineLevel="1" thickBot="1">
      <c r="A26" s="20" t="s">
        <v>23</v>
      </c>
      <c r="B26" s="64" t="s">
        <v>50</v>
      </c>
      <c r="C26" s="14">
        <v>4416000</v>
      </c>
      <c r="D26" s="15">
        <v>6213.1</v>
      </c>
      <c r="E26" s="15">
        <v>6213100</v>
      </c>
      <c r="F26" s="15">
        <v>6213100</v>
      </c>
      <c r="G26" s="15">
        <v>0</v>
      </c>
      <c r="H26" s="15">
        <v>0</v>
      </c>
      <c r="I26" s="15">
        <v>0</v>
      </c>
      <c r="J26" s="15">
        <v>0</v>
      </c>
      <c r="K26" s="15">
        <v>410091.62</v>
      </c>
      <c r="L26" s="15">
        <v>6842981.02</v>
      </c>
      <c r="M26" s="15">
        <v>6432889.4</v>
      </c>
      <c r="N26" s="15">
        <v>410091.62</v>
      </c>
      <c r="O26" s="15">
        <v>6842981.02</v>
      </c>
      <c r="P26" s="15">
        <v>6432.9</v>
      </c>
      <c r="Q26" s="15">
        <v>6432889.4</v>
      </c>
      <c r="R26" s="15">
        <f t="shared" si="3"/>
        <v>219.79999999999927</v>
      </c>
      <c r="S26" s="16">
        <v>1.0353751589383722</v>
      </c>
      <c r="T26" s="18"/>
    </row>
    <row r="27" spans="1:20" s="23" customFormat="1" ht="44.25" customHeight="1" thickBot="1">
      <c r="A27" s="21" t="s">
        <v>24</v>
      </c>
      <c r="B27" s="31" t="s">
        <v>25</v>
      </c>
      <c r="C27" s="32">
        <v>308523847</v>
      </c>
      <c r="D27" s="32">
        <f>D28+D29+D30+D31+D32</f>
        <v>1021410</v>
      </c>
      <c r="E27" s="32">
        <f aca="true" t="shared" si="4" ref="E27:P27">E28+E29+E30+E31+E32</f>
        <v>378776842.7</v>
      </c>
      <c r="F27" s="32">
        <f t="shared" si="4"/>
        <v>378776842.7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366346581.40999997</v>
      </c>
      <c r="M27" s="32">
        <f t="shared" si="4"/>
        <v>366346581.40999997</v>
      </c>
      <c r="N27" s="32">
        <f t="shared" si="4"/>
        <v>0</v>
      </c>
      <c r="O27" s="32">
        <f t="shared" si="4"/>
        <v>366346581.40999997</v>
      </c>
      <c r="P27" s="32">
        <f t="shared" si="4"/>
        <v>994549.8999999999</v>
      </c>
      <c r="Q27" s="32">
        <f>Q28+Q29+Q30+Q31+Q32</f>
        <v>366346581.40999997</v>
      </c>
      <c r="R27" s="32">
        <f>R28+R29+R30+R31+R32</f>
        <v>-26860.10000000002</v>
      </c>
      <c r="S27" s="33">
        <v>0.97370286194175</v>
      </c>
      <c r="T27" s="22"/>
    </row>
    <row r="28" spans="1:20" s="19" customFormat="1" ht="33" customHeight="1" outlineLevel="2">
      <c r="A28" s="20" t="s">
        <v>26</v>
      </c>
      <c r="B28" s="63" t="s">
        <v>39</v>
      </c>
      <c r="C28" s="11">
        <v>58113274</v>
      </c>
      <c r="D28" s="12">
        <v>340135.5</v>
      </c>
      <c r="E28" s="12">
        <v>340135474</v>
      </c>
      <c r="F28" s="12">
        <v>340135474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340135474</v>
      </c>
      <c r="M28" s="12">
        <v>340135474</v>
      </c>
      <c r="N28" s="12">
        <v>0</v>
      </c>
      <c r="O28" s="12">
        <v>340135474</v>
      </c>
      <c r="P28" s="12">
        <v>340135.5</v>
      </c>
      <c r="Q28" s="12">
        <v>340135474</v>
      </c>
      <c r="R28" s="12">
        <f>P28-D28</f>
        <v>0</v>
      </c>
      <c r="S28" s="13">
        <v>1</v>
      </c>
      <c r="T28" s="18"/>
    </row>
    <row r="29" spans="1:20" s="19" customFormat="1" ht="33" customHeight="1" outlineLevel="3">
      <c r="A29" s="20"/>
      <c r="B29" s="63" t="s">
        <v>38</v>
      </c>
      <c r="C29" s="11"/>
      <c r="D29" s="12">
        <v>220465.1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206089.2</v>
      </c>
      <c r="Q29" s="12"/>
      <c r="R29" s="12">
        <f>P29-D29</f>
        <v>-14375.899999999994</v>
      </c>
      <c r="S29" s="13">
        <f>P29/D29</f>
        <v>0.9347928538349154</v>
      </c>
      <c r="T29" s="18"/>
    </row>
    <row r="30" spans="1:20" s="19" customFormat="1" ht="33" customHeight="1" outlineLevel="3">
      <c r="A30" s="20"/>
      <c r="B30" s="63" t="s">
        <v>40</v>
      </c>
      <c r="C30" s="11"/>
      <c r="D30" s="12">
        <v>422168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422114.1</v>
      </c>
      <c r="Q30" s="12"/>
      <c r="R30" s="12">
        <f>P30-D30</f>
        <v>-53.90000000002328</v>
      </c>
      <c r="S30" s="13">
        <f>P30/D30</f>
        <v>0.9998723257091963</v>
      </c>
      <c r="T30" s="18"/>
    </row>
    <row r="31" spans="1:20" s="19" customFormat="1" ht="33" customHeight="1" outlineLevel="2">
      <c r="A31" s="20" t="s">
        <v>27</v>
      </c>
      <c r="B31" s="63" t="s">
        <v>41</v>
      </c>
      <c r="C31" s="11">
        <v>38876900</v>
      </c>
      <c r="D31" s="12">
        <v>38876.9</v>
      </c>
      <c r="E31" s="12">
        <v>38876900</v>
      </c>
      <c r="F31" s="12">
        <v>38876900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26446638.71</v>
      </c>
      <c r="M31" s="12">
        <v>26446638.71</v>
      </c>
      <c r="N31" s="12">
        <v>0</v>
      </c>
      <c r="O31" s="12">
        <v>26446638.71</v>
      </c>
      <c r="P31" s="12">
        <v>26446.6</v>
      </c>
      <c r="Q31" s="12">
        <v>26446638.71</v>
      </c>
      <c r="R31" s="12">
        <f>P31-D31</f>
        <v>-12430.300000000003</v>
      </c>
      <c r="S31" s="13">
        <v>0.6802661403043967</v>
      </c>
      <c r="T31" s="18"/>
    </row>
    <row r="32" spans="1:20" s="19" customFormat="1" ht="57.75" customHeight="1" outlineLevel="1" thickBot="1">
      <c r="A32" s="20" t="s">
        <v>28</v>
      </c>
      <c r="B32" s="64" t="s">
        <v>29</v>
      </c>
      <c r="C32" s="14">
        <v>-235531.3</v>
      </c>
      <c r="D32" s="15">
        <v>-235.5</v>
      </c>
      <c r="E32" s="15">
        <v>-235531.3</v>
      </c>
      <c r="F32" s="15">
        <v>-235531.3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-235531.3</v>
      </c>
      <c r="M32" s="15">
        <v>-235531.3</v>
      </c>
      <c r="N32" s="15">
        <v>0</v>
      </c>
      <c r="O32" s="15">
        <v>-235531.3</v>
      </c>
      <c r="P32" s="15">
        <v>-235.5</v>
      </c>
      <c r="Q32" s="15">
        <v>-235531.3</v>
      </c>
      <c r="R32" s="15">
        <f>P32-D32</f>
        <v>0</v>
      </c>
      <c r="S32" s="16">
        <v>1</v>
      </c>
      <c r="T32" s="18"/>
    </row>
    <row r="33" spans="1:20" s="19" customFormat="1" ht="33" customHeight="1" thickBot="1">
      <c r="A33" s="24" t="s">
        <v>30</v>
      </c>
      <c r="B33" s="34" t="s">
        <v>52</v>
      </c>
      <c r="C33" s="35">
        <v>236897885.28</v>
      </c>
      <c r="D33" s="35">
        <f>D6+D16+D27</f>
        <v>1409670.5</v>
      </c>
      <c r="E33" s="35">
        <f aca="true" t="shared" si="5" ref="E33:R33">E6+E16+E27</f>
        <v>766763080.98</v>
      </c>
      <c r="F33" s="35">
        <f t="shared" si="5"/>
        <v>766763080.98</v>
      </c>
      <c r="G33" s="35">
        <f t="shared" si="5"/>
        <v>0</v>
      </c>
      <c r="H33" s="35">
        <f t="shared" si="5"/>
        <v>0</v>
      </c>
      <c r="I33" s="35">
        <f t="shared" si="5"/>
        <v>0</v>
      </c>
      <c r="J33" s="35">
        <f t="shared" si="5"/>
        <v>0</v>
      </c>
      <c r="K33" s="35">
        <f t="shared" si="5"/>
        <v>410091.62</v>
      </c>
      <c r="L33" s="35">
        <f t="shared" si="5"/>
        <v>728568907.9199998</v>
      </c>
      <c r="M33" s="35">
        <f t="shared" si="5"/>
        <v>728158816.3</v>
      </c>
      <c r="N33" s="35">
        <f t="shared" si="5"/>
        <v>410091.62</v>
      </c>
      <c r="O33" s="35">
        <f t="shared" si="5"/>
        <v>728568907.9199998</v>
      </c>
      <c r="P33" s="35">
        <f t="shared" si="5"/>
        <v>1356636.2999999998</v>
      </c>
      <c r="Q33" s="35">
        <f t="shared" si="5"/>
        <v>728158816.3</v>
      </c>
      <c r="R33" s="35">
        <f t="shared" si="5"/>
        <v>-53034.200000000026</v>
      </c>
      <c r="S33" s="36">
        <v>0.9623783253334637</v>
      </c>
      <c r="T33" s="18"/>
    </row>
    <row r="34" spans="1:20" s="19" customFormat="1" ht="33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 t="s">
        <v>1</v>
      </c>
      <c r="R34" s="18"/>
      <c r="S34" s="18"/>
      <c r="T34" s="18"/>
    </row>
    <row r="35" spans="1:20" s="19" customFormat="1" ht="33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5"/>
      <c r="Q35" s="25"/>
      <c r="R35" s="25"/>
      <c r="S35" s="25"/>
      <c r="T35" s="18"/>
    </row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</sheetData>
  <sheetProtection/>
  <mergeCells count="17">
    <mergeCell ref="A4:A5"/>
    <mergeCell ref="B4:B5"/>
    <mergeCell ref="A1:S1"/>
    <mergeCell ref="A2:S2"/>
    <mergeCell ref="A3:S3"/>
    <mergeCell ref="G4:G5"/>
    <mergeCell ref="F4:F5"/>
    <mergeCell ref="E4:E5"/>
    <mergeCell ref="N4:P5"/>
    <mergeCell ref="R4:R5"/>
    <mergeCell ref="S4:S5"/>
    <mergeCell ref="C4:C5"/>
    <mergeCell ref="D4:D5"/>
    <mergeCell ref="H4:H5"/>
    <mergeCell ref="I4:I5"/>
    <mergeCell ref="J4:J5"/>
    <mergeCell ref="K4:M4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Любовь Клочкова</cp:lastModifiedBy>
  <dcterms:created xsi:type="dcterms:W3CDTF">2019-08-14T10:43:42Z</dcterms:created>
  <dcterms:modified xsi:type="dcterms:W3CDTF">2019-08-14T11:29:07Z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ВЫВЕРЕН_02.04.2014(2).xls</vt:lpwstr>
  </property>
  <property fmtid="{D5CDD505-2E9C-101B-9397-08002B2CF9AE}" pid="3" name="Название отчета">
    <vt:lpwstr>Вариант ВЫВЕРЕН_02.04.2014(2).xls</vt:lpwstr>
  </property>
  <property fmtid="{D5CDD505-2E9C-101B-9397-08002B2CF9AE}" pid="4" name="Версия клиента">
    <vt:lpwstr>18.4.21.12240</vt:lpwstr>
  </property>
  <property fmtid="{D5CDD505-2E9C-101B-9397-08002B2CF9AE}" pid="5" name="Версия базы">
    <vt:lpwstr>18.4.4444.6496956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kin2018</vt:lpwstr>
  </property>
  <property fmtid="{D5CDD505-2E9C-101B-9397-08002B2CF9AE}" pid="9" name="Пользователь">
    <vt:lpwstr>фролова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